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Assumptions" state="visible" r:id="rId5"/>
    <sheet sheetId="3" name="Income Statement" state="visible" r:id="rId6"/>
    <sheet sheetId="4" name="Cash Flow" state="visible" r:id="rId7"/>
    <sheet sheetId="5" name="Balance Sheet" state="visible" r:id="rId8"/>
  </sheets>
  <calcPr calcId="171027" fullCalcOnLoad="1"/>
</workbook>
</file>

<file path=xl/sharedStrings.xml><?xml version="1.0" encoding="utf-8"?>
<sst xmlns="http://schemas.openxmlformats.org/spreadsheetml/2006/main" count="111" uniqueCount="96">
  <si>
    <t>Coleman Management Advisors</t>
  </si>
  <si>
    <t>3-Statement Financial Model — Template</t>
  </si>
  <si>
    <t/>
  </si>
  <si>
    <t>HOW TO USE THIS MODEL</t>
  </si>
  <si>
    <t>1.  Go to the Assumptions tab. Edit only the gold cells — those are your inputs (revenue, growth, costs, working capital, capital &amp; financing).</t>
  </si>
  <si>
    <t>2.  The Income Statement, Cash Flow, and Balance Sheet update automatically. You never type into those tabs.</t>
  </si>
  <si>
    <t>3.  The Balance Sheet ends with a "Balance check" row. If it reads 0, the model is internally consistent. If not, an input was overwritten with a formula — re-download a clean copy.</t>
  </si>
  <si>
    <t>WHAT’S INSIDE</t>
  </si>
  <si>
    <t>•  Assumptions — every driver in one place, clearly labeled.</t>
  </si>
  <si>
    <t>•  Income Statement — revenue through net income, 3 years.</t>
  </si>
  <si>
    <t>•  Cash Flow — indirect method, articulated from net income and working capital.</t>
  </si>
  <si>
    <t>•  Balance Sheet — assets, liabilities, and equity that tie out to the penny.</t>
  </si>
  <si>
    <t>A NOTE ON THIS TEMPLATE</t>
  </si>
  <si>
    <t>This is a deliberately simplified starter model — straight-line depreciation, constant debt, and percentage-of-revenue drivers. It is built to teach the structure and get you to a credible first draft, not to replace the custom, audit-ready model behind a real raise.</t>
  </si>
  <si>
    <t>When the numbers need to survive a lender or an investor, that’s the work we do. The same discipline, built around your actual business.</t>
  </si>
  <si>
    <t>Build the real one with us →  https://colemanma.com/services/business-plans-and-funding/</t>
  </si>
  <si>
    <t>Book a free 30-minute call →  https://portal.colemanma.com/book/dallas-coleman/30-minute-intro-call</t>
  </si>
  <si>
    <t>© Coleman Management Advisors · Dallas, TX · colemanma.com. Provided as-is for general informational purposes; not financial, tax, accounting, or investment advice. Figures are illustrative.</t>
  </si>
  <si>
    <t>Assumptions &amp; Drivers  —  edit the gold cells only</t>
  </si>
  <si>
    <t>REVENUE</t>
  </si>
  <si>
    <t>Year 1 revenue</t>
  </si>
  <si>
    <t>Year 2 growth</t>
  </si>
  <si>
    <t>Year 3 growth</t>
  </si>
  <si>
    <t>COST OF GOODS SOLD</t>
  </si>
  <si>
    <t>COGS (% of revenue)</t>
  </si>
  <si>
    <t>OPERATING EXPENSES</t>
  </si>
  <si>
    <t>Salaries — Year 1</t>
  </si>
  <si>
    <t>Salary growth (per year)</t>
  </si>
  <si>
    <t>Rent (per year)</t>
  </si>
  <si>
    <t>Marketing (% of revenue)</t>
  </si>
  <si>
    <t>General &amp; admin (per year)</t>
  </si>
  <si>
    <t>WORKING CAPITAL</t>
  </si>
  <si>
    <t>Accounts receivable (days)</t>
  </si>
  <si>
    <t>Inventory (days)</t>
  </si>
  <si>
    <t>Accounts payable (days)</t>
  </si>
  <si>
    <t>CAPITAL &amp; FINANCING</t>
  </si>
  <si>
    <t>CapEx — Year 1</t>
  </si>
  <si>
    <t>CapEx — Year 2</t>
  </si>
  <si>
    <t>CapEx — Year 3</t>
  </si>
  <si>
    <t>Useful life (years)</t>
  </si>
  <si>
    <t>Starting equity</t>
  </si>
  <si>
    <t>Starting debt</t>
  </si>
  <si>
    <t>Interest rate</t>
  </si>
  <si>
    <t>Tax rate</t>
  </si>
  <si>
    <t>Income Statement</t>
  </si>
  <si>
    <t>Year 1</t>
  </si>
  <si>
    <t>Year 2</t>
  </si>
  <si>
    <t>Year 3</t>
  </si>
  <si>
    <t>Revenue</t>
  </si>
  <si>
    <t>Cost of goods sold</t>
  </si>
  <si>
    <t>Gross profit</t>
  </si>
  <si>
    <t>Salaries</t>
  </si>
  <si>
    <t>Rent</t>
  </si>
  <si>
    <t>Marketing</t>
  </si>
  <si>
    <t>General &amp; admin</t>
  </si>
  <si>
    <t>Total operating expenses</t>
  </si>
  <si>
    <t>EBITDA</t>
  </si>
  <si>
    <t>Depreciation</t>
  </si>
  <si>
    <t>EBIT</t>
  </si>
  <si>
    <t>Interest expense</t>
  </si>
  <si>
    <t>Pre-tax income</t>
  </si>
  <si>
    <t>Taxes</t>
  </si>
  <si>
    <t>Net income</t>
  </si>
  <si>
    <t>Cash Flow Statement  (indirect method)</t>
  </si>
  <si>
    <t>Opening</t>
  </si>
  <si>
    <t>+ Depreciation</t>
  </si>
  <si>
    <t>− Increase in receivables</t>
  </si>
  <si>
    <t>− Increase in inventory</t>
  </si>
  <si>
    <t>+ Increase in payables</t>
  </si>
  <si>
    <t>Cash from operations</t>
  </si>
  <si>
    <t>− Capital expenditures</t>
  </si>
  <si>
    <t>Cash from investing</t>
  </si>
  <si>
    <t>+ Equity raised</t>
  </si>
  <si>
    <t>+ Debt raised</t>
  </si>
  <si>
    <t>Cash from financing</t>
  </si>
  <si>
    <t>Net change in cash</t>
  </si>
  <si>
    <t>Beginning cash</t>
  </si>
  <si>
    <t>Ending cash</t>
  </si>
  <si>
    <t>Working-capital schedule (reference)</t>
  </si>
  <si>
    <t>Accounts receivable</t>
  </si>
  <si>
    <t>Inventory</t>
  </si>
  <si>
    <t>Accounts payable</t>
  </si>
  <si>
    <t>Balance Sheet</t>
  </si>
  <si>
    <t>ASSETS</t>
  </si>
  <si>
    <t>Cash</t>
  </si>
  <si>
    <t>Net property &amp; equipment</t>
  </si>
  <si>
    <t>Total assets</t>
  </si>
  <si>
    <t>LIABILITIES</t>
  </si>
  <si>
    <t>Debt</t>
  </si>
  <si>
    <t>Total liabilities</t>
  </si>
  <si>
    <t>EQUITY</t>
  </si>
  <si>
    <t>Paid-in capital</t>
  </si>
  <si>
    <t>Retained earnings</t>
  </si>
  <si>
    <t>Total equity</t>
  </si>
  <si>
    <t>Total liabilities + equity</t>
  </si>
  <si>
    <t>Balance check (should be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</si>
</sst>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[Red](&quot;$&quot;#,##0)"/>
  </numFmts>
  <fonts count="13" x14ac:knownFonts="1">
    <font>
      <color theme="1"/>
      <family val="2"/>
      <scheme val="minor"/>
      <sz val="11"/>
      <name val="Calibri"/>
    </font>
    <font>
      <b/>
      <color rgb="FF06152B"/>
      <sz val="20"/>
      <name val="Georgia"/>
    </font>
    <font>
      <color rgb="FF7D6315"/>
      <sz val="13"/>
      <name val="Calibri"/>
    </font>
    <font>
      <color rgb="FF334155"/>
      <sz val="10.5"/>
      <name val="Calibri"/>
    </font>
    <font>
      <b/>
      <color rgb="FF06152B"/>
      <sz val="11"/>
      <name val="Calibri"/>
    </font>
    <font>
      <b/>
      <color rgb="FF7D6315"/>
      <sz val="11"/>
      <name val="Calibri"/>
    </font>
    <font>
      <i/>
      <color rgb="FF64748B"/>
      <sz val="8"/>
      <name val="Calibri"/>
    </font>
    <font>
      <b/>
      <color rgb="FFFAF9F6"/>
      <sz val="14"/>
      <name val="Calibri"/>
    </font>
    <font>
      <b/>
      <color rgb="FF06152B"/>
      <sz val="10"/>
      <name val="Calibri"/>
    </font>
    <font>
      <color rgb="FF334155"/>
      <sz val="10"/>
      <name val="Calibri"/>
    </font>
    <font>
      <b/>
      <color rgb="FFFAF9F6"/>
      <sz val="10"/>
      <name val="Calibri"/>
    </font>
    <font>
      <i/>
      <color rgb="FF64748B"/>
      <sz val="9"/>
      <name val="Calibri"/>
    </font>
    <font>
      <b/>
      <color rgb="FF7D6315"/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6152B"/>
      </patternFill>
    </fill>
    <fill>
      <patternFill patternType="solid">
        <fgColor rgb="FFEDE8DA"/>
      </patternFill>
    </fill>
    <fill>
      <patternFill patternType="solid">
        <fgColor rgb="FFF7EFD0"/>
      </patternFill>
    </fill>
    <fill>
      <patternFill patternType="solid">
        <fgColor rgb="FF0A2240"/>
      </patternFill>
    </fill>
  </fills>
  <borders count="3">
    <border>
      <left/>
      <right/>
      <top/>
      <bottom/>
      <diagonal/>
    </border>
    <border>
      <left style="thin">
        <color rgb="FFC9A227"/>
      </left>
      <right style="thin">
        <color rgb="FFC9A227"/>
      </right>
      <top style="thin">
        <color rgb="FFC9A227"/>
      </top>
      <bottom style="thin">
        <color rgb="FFC9A227"/>
      </bottom>
      <diagonal/>
    </border>
    <border>
      <left/>
      <right/>
      <top style="thin">
        <color rgb="FFCBD5E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vertical="center" indent="1"/>
    </xf>
    <xf numFmtId="0" fontId="8" fillId="3" borderId="0" xfId="0" applyFont="1" applyFill="1" applyAlignment="1">
      <alignment indent="1"/>
    </xf>
    <xf numFmtId="0" fontId="9" fillId="0" borderId="0" xfId="0" applyFont="1" applyAlignment="1">
      <alignment indent="1"/>
    </xf>
    <xf numFmtId="164" fontId="8" fillId="4" borderId="1" xfId="0" applyNumberFormat="1" applyFont="1" applyFill="1" applyBorder="1" applyAlignment="1">
      <alignment horizontal="right" indent="1"/>
    </xf>
    <xf numFmtId="9" fontId="8" fillId="4" borderId="1" xfId="0" applyNumberFormat="1" applyFont="1" applyFill="1" applyBorder="1" applyAlignment="1">
      <alignment horizontal="right" indent="1"/>
    </xf>
    <xf numFmtId="3" fontId="8" fillId="4" borderId="1" xfId="0" applyNumberFormat="1" applyFont="1" applyFill="1" applyBorder="1" applyAlignment="1">
      <alignment horizontal="right" indent="1"/>
    </xf>
    <xf numFmtId="0" fontId="10" fillId="5" borderId="0" xfId="0" applyFont="1" applyFill="1" applyAlignment="1">
      <alignment horizontal="right" indent="1"/>
    </xf>
    <xf numFmtId="164" fontId="0" fillId="0" borderId="0" xfId="0" applyNumberFormat="1"/>
    <xf numFmtId="0" fontId="8" fillId="0" borderId="0" xfId="0" applyFont="1" applyAlignment="1">
      <alignment indent="1"/>
    </xf>
    <xf numFmtId="164" fontId="8" fillId="0" borderId="2" xfId="0" applyNumberFormat="1" applyFont="1" applyBorder="1"/>
    <xf numFmtId="0" fontId="11" fillId="0" borderId="0" xfId="0" applyFont="1" applyAlignment="1">
      <alignment indent="1"/>
    </xf>
    <xf numFmtId="0" fontId="9" fillId="0" borderId="0" xfId="0" applyFont="1" applyAlignment="1">
      <alignment indent="2"/>
    </xf>
    <xf numFmtId="164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6152B"/>
  </sheetPr>
  <dimension ref="B2:B24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2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ht="16" customHeight="1" spans="2:2" x14ac:dyDescent="0.25">
      <c r="B5" s="3" t="s">
        <v>2</v>
      </c>
    </row>
    <row r="6" ht="16" customHeight="1" spans="2:2" x14ac:dyDescent="0.25">
      <c r="B6" s="4" t="s">
        <v>3</v>
      </c>
    </row>
    <row r="7" ht="30" customHeight="1" spans="2:2" x14ac:dyDescent="0.25">
      <c r="B7" s="3" t="s">
        <v>4</v>
      </c>
    </row>
    <row r="8" ht="30" customHeight="1" spans="2:2" x14ac:dyDescent="0.25">
      <c r="B8" s="3" t="s">
        <v>5</v>
      </c>
    </row>
    <row r="9" ht="30" customHeight="1" spans="2:2" x14ac:dyDescent="0.25">
      <c r="B9" s="3" t="s">
        <v>6</v>
      </c>
    </row>
    <row r="10" ht="16" customHeight="1" spans="2:2" x14ac:dyDescent="0.25">
      <c r="B10" s="3" t="s">
        <v>2</v>
      </c>
    </row>
    <row r="11" ht="16" customHeight="1" spans="2:2" x14ac:dyDescent="0.25">
      <c r="B11" s="4" t="s">
        <v>7</v>
      </c>
    </row>
    <row r="12" ht="16" customHeight="1" spans="2:2" x14ac:dyDescent="0.25">
      <c r="B12" s="3" t="s">
        <v>8</v>
      </c>
    </row>
    <row r="13" ht="16" customHeight="1" spans="2:2" x14ac:dyDescent="0.25">
      <c r="B13" s="3" t="s">
        <v>9</v>
      </c>
    </row>
    <row r="14" ht="16" customHeight="1" spans="2:2" x14ac:dyDescent="0.25">
      <c r="B14" s="3" t="s">
        <v>10</v>
      </c>
    </row>
    <row r="15" ht="16" customHeight="1" spans="2:2" x14ac:dyDescent="0.25">
      <c r="B15" s="3" t="s">
        <v>11</v>
      </c>
    </row>
    <row r="16" ht="16" customHeight="1" spans="2:2" x14ac:dyDescent="0.25">
      <c r="B16" s="3" t="s">
        <v>2</v>
      </c>
    </row>
    <row r="17" ht="16" customHeight="1" spans="2:2" x14ac:dyDescent="0.25">
      <c r="B17" s="4" t="s">
        <v>12</v>
      </c>
    </row>
    <row r="18" ht="30" customHeight="1" spans="2:2" x14ac:dyDescent="0.25">
      <c r="B18" s="3" t="s">
        <v>13</v>
      </c>
    </row>
    <row r="19" ht="30" customHeight="1" spans="2:2" x14ac:dyDescent="0.25">
      <c r="B19" s="3" t="s">
        <v>14</v>
      </c>
    </row>
    <row r="20" ht="16" customHeight="1" spans="2:2" x14ac:dyDescent="0.25">
      <c r="B20" s="3" t="s">
        <v>2</v>
      </c>
    </row>
    <row r="21" ht="16" customHeight="1" spans="2:2" x14ac:dyDescent="0.25">
      <c r="B21" s="5" t="s">
        <v>15</v>
      </c>
    </row>
    <row r="22" ht="30" customHeight="1" spans="2:2" x14ac:dyDescent="0.25">
      <c r="B22" s="5" t="s">
        <v>16</v>
      </c>
    </row>
    <row r="23" ht="16" customHeight="1" spans="2:2" x14ac:dyDescent="0.25">
      <c r="B23" s="3" t="s">
        <v>2</v>
      </c>
    </row>
    <row r="24" ht="30" customHeight="1" spans="2:2" x14ac:dyDescent="0.25">
      <c r="B24" s="6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 showGridLines="0"/>
  </sheetViews>
  <sheetFormatPr defaultRowHeight="15" outlineLevelRow="0" outlineLevelCol="0" x14ac:dyDescent="55"/>
  <cols>
    <col min="1" max="1" width="38" customWidth="1"/>
    <col min="2" max="2" width="16" customWidth="1"/>
    <col min="3" max="5" width="14" customWidth="1"/>
  </cols>
  <sheetData>
    <row r="1" ht="26" customHeight="1" spans="1:5" x14ac:dyDescent="0.25">
      <c r="A1" s="7" t="s">
        <v>18</v>
      </c>
      <c r="B1" s="7"/>
      <c r="C1" s="7"/>
      <c r="D1" s="7"/>
      <c r="E1" s="7"/>
    </row>
    <row r="3" spans="1:5" x14ac:dyDescent="0.25">
      <c r="A3" s="8" t="s">
        <v>19</v>
      </c>
      <c r="B3" s="8"/>
      <c r="C3" s="8"/>
      <c r="D3" s="8"/>
      <c r="E3" s="8"/>
    </row>
    <row r="4" spans="1:2" x14ac:dyDescent="0.25">
      <c r="A4" s="9" t="s">
        <v>20</v>
      </c>
      <c r="B4" s="10">
        <v>500000</v>
      </c>
    </row>
    <row r="5" spans="1:2" x14ac:dyDescent="0.25">
      <c r="A5" s="9" t="s">
        <v>21</v>
      </c>
      <c r="B5" s="11">
        <v>0.3</v>
      </c>
    </row>
    <row r="6" spans="1:2" x14ac:dyDescent="0.25">
      <c r="A6" s="9" t="s">
        <v>22</v>
      </c>
      <c r="B6" s="11">
        <v>0.25</v>
      </c>
    </row>
    <row r="8" spans="1:5" x14ac:dyDescent="0.25">
      <c r="A8" s="8" t="s">
        <v>23</v>
      </c>
      <c r="B8" s="8"/>
      <c r="C8" s="8"/>
      <c r="D8" s="8"/>
      <c r="E8" s="8"/>
    </row>
    <row r="9" spans="1:2" x14ac:dyDescent="0.25">
      <c r="A9" s="9" t="s">
        <v>24</v>
      </c>
      <c r="B9" s="11">
        <v>0.4</v>
      </c>
    </row>
    <row r="11" spans="1:5" x14ac:dyDescent="0.25">
      <c r="A11" s="8" t="s">
        <v>25</v>
      </c>
      <c r="B11" s="8"/>
      <c r="C11" s="8"/>
      <c r="D11" s="8"/>
      <c r="E11" s="8"/>
    </row>
    <row r="12" spans="1:2" x14ac:dyDescent="0.25">
      <c r="A12" s="9" t="s">
        <v>26</v>
      </c>
      <c r="B12" s="10">
        <v>150000</v>
      </c>
    </row>
    <row r="13" spans="1:2" x14ac:dyDescent="0.25">
      <c r="A13" s="9" t="s">
        <v>27</v>
      </c>
      <c r="B13" s="11">
        <v>0.15</v>
      </c>
    </row>
    <row r="14" spans="1:2" x14ac:dyDescent="0.25">
      <c r="A14" s="9" t="s">
        <v>28</v>
      </c>
      <c r="B14" s="10">
        <v>36000</v>
      </c>
    </row>
    <row r="15" spans="1:2" x14ac:dyDescent="0.25">
      <c r="A15" s="9" t="s">
        <v>29</v>
      </c>
      <c r="B15" s="11">
        <v>0.08</v>
      </c>
    </row>
    <row r="16" spans="1:2" x14ac:dyDescent="0.25">
      <c r="A16" s="9" t="s">
        <v>30</v>
      </c>
      <c r="B16" s="10">
        <v>40000</v>
      </c>
    </row>
    <row r="18" spans="1:5" x14ac:dyDescent="0.25">
      <c r="A18" s="8" t="s">
        <v>31</v>
      </c>
      <c r="B18" s="8"/>
      <c r="C18" s="8"/>
      <c r="D18" s="8"/>
      <c r="E18" s="8"/>
    </row>
    <row r="19" spans="1:2" x14ac:dyDescent="0.25">
      <c r="A19" s="9" t="s">
        <v>32</v>
      </c>
      <c r="B19" s="12">
        <v>30</v>
      </c>
    </row>
    <row r="20" spans="1:2" x14ac:dyDescent="0.25">
      <c r="A20" s="9" t="s">
        <v>33</v>
      </c>
      <c r="B20" s="12">
        <v>20</v>
      </c>
    </row>
    <row r="21" spans="1:2" x14ac:dyDescent="0.25">
      <c r="A21" s="9" t="s">
        <v>34</v>
      </c>
      <c r="B21" s="12">
        <v>30</v>
      </c>
    </row>
    <row r="23" spans="1:5" x14ac:dyDescent="0.25">
      <c r="A23" s="8" t="s">
        <v>35</v>
      </c>
      <c r="B23" s="8"/>
      <c r="C23" s="8"/>
      <c r="D23" s="8"/>
      <c r="E23" s="8"/>
    </row>
    <row r="24" spans="1:2" x14ac:dyDescent="0.25">
      <c r="A24" s="9" t="s">
        <v>36</v>
      </c>
      <c r="B24" s="10">
        <v>60000</v>
      </c>
    </row>
    <row r="25" spans="1:2" x14ac:dyDescent="0.25">
      <c r="A25" s="9" t="s">
        <v>37</v>
      </c>
      <c r="B25" s="10">
        <v>20000</v>
      </c>
    </row>
    <row r="26" spans="1:2" x14ac:dyDescent="0.25">
      <c r="A26" s="9" t="s">
        <v>38</v>
      </c>
      <c r="B26" s="10">
        <v>20000</v>
      </c>
    </row>
    <row r="27" spans="1:2" x14ac:dyDescent="0.25">
      <c r="A27" s="9" t="s">
        <v>39</v>
      </c>
      <c r="B27" s="12">
        <v>5</v>
      </c>
    </row>
    <row r="28" spans="1:2" x14ac:dyDescent="0.25">
      <c r="A28" s="9" t="s">
        <v>40</v>
      </c>
      <c r="B28" s="10">
        <v>100000</v>
      </c>
    </row>
    <row r="29" spans="1:2" x14ac:dyDescent="0.25">
      <c r="A29" s="9" t="s">
        <v>41</v>
      </c>
      <c r="B29" s="10">
        <v>50000</v>
      </c>
    </row>
    <row r="30" spans="1:2" x14ac:dyDescent="0.25">
      <c r="A30" s="9" t="s">
        <v>42</v>
      </c>
      <c r="B30" s="11">
        <v>0.1</v>
      </c>
    </row>
    <row r="31" spans="1:2" x14ac:dyDescent="0.25">
      <c r="A31" s="9" t="s">
        <v>43</v>
      </c>
      <c r="B31" s="11">
        <v>0.21</v>
      </c>
    </row>
  </sheetData>
  <mergeCells count="6">
    <mergeCell ref="A1:E1"/>
    <mergeCell ref="A3:E3"/>
    <mergeCell ref="A8:E8"/>
    <mergeCell ref="A11:E11"/>
    <mergeCell ref="A18:E18"/>
    <mergeCell ref="A23:E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 showGridLines="0"/>
  </sheetViews>
  <sheetFormatPr defaultRowHeight="15" outlineLevelRow="0" outlineLevelCol="0" x14ac:dyDescent="55"/>
  <cols>
    <col min="1" max="1" width="30" customWidth="1"/>
    <col min="2" max="5" width="14" customWidth="1"/>
  </cols>
  <sheetData>
    <row r="1" ht="26" customHeight="1" spans="1:5" x14ac:dyDescent="0.25">
      <c r="A1" s="7" t="s">
        <v>44</v>
      </c>
      <c r="B1" s="7"/>
      <c r="C1" s="7"/>
      <c r="D1" s="7"/>
      <c r="E1" s="7"/>
    </row>
    <row r="3" spans="3:5" x14ac:dyDescent="0.25">
      <c r="C3" s="13" t="s">
        <v>45</v>
      </c>
      <c r="D3" s="13" t="s">
        <v>46</v>
      </c>
      <c r="E3" s="13" t="s">
        <v>47</v>
      </c>
    </row>
    <row r="4" spans="1:5" x14ac:dyDescent="0.25">
      <c r="A4" s="9" t="s">
        <v>48</v>
      </c>
      <c r="C4" s="14">
        <f>Assumptions!B4</f>
      </c>
      <c r="D4" s="14">
        <f>C4*(1+Assumptions!B5)</f>
      </c>
      <c r="E4" s="14">
        <f>D4*(1+Assumptions!B6)</f>
      </c>
    </row>
    <row r="5" spans="1:5" x14ac:dyDescent="0.25">
      <c r="A5" s="9" t="s">
        <v>49</v>
      </c>
      <c r="C5" s="14">
        <f>C4*Assumptions!B9</f>
      </c>
      <c r="D5" s="14">
        <f>D4*Assumptions!B9</f>
      </c>
      <c r="E5" s="14">
        <f>E4*Assumptions!B9</f>
      </c>
    </row>
    <row r="6" spans="1:5" x14ac:dyDescent="0.25">
      <c r="A6" s="15" t="s">
        <v>50</v>
      </c>
      <c r="C6" s="16">
        <f>C4-C5</f>
      </c>
      <c r="D6" s="16">
        <f>D4-D5</f>
      </c>
      <c r="E6" s="16">
        <f>E4-E5</f>
      </c>
    </row>
    <row r="8" spans="1:5" x14ac:dyDescent="0.25">
      <c r="A8" s="9" t="s">
        <v>51</v>
      </c>
      <c r="C8" s="14">
        <f>Assumptions!B12</f>
      </c>
      <c r="D8" s="14">
        <f>C8*(1+Assumptions!B13)</f>
      </c>
      <c r="E8" s="14">
        <f>D8*(1+Assumptions!B13)</f>
      </c>
    </row>
    <row r="9" spans="1:5" x14ac:dyDescent="0.25">
      <c r="A9" s="9" t="s">
        <v>52</v>
      </c>
      <c r="C9" s="14">
        <f>Assumptions!B14</f>
      </c>
      <c r="D9" s="14">
        <f>Assumptions!B14</f>
      </c>
      <c r="E9" s="14">
        <f>Assumptions!B14</f>
      </c>
    </row>
    <row r="10" spans="1:5" x14ac:dyDescent="0.25">
      <c r="A10" s="9" t="s">
        <v>53</v>
      </c>
      <c r="C10" s="14">
        <f>C4*Assumptions!B15</f>
      </c>
      <c r="D10" s="14">
        <f>D4*Assumptions!B15</f>
      </c>
      <c r="E10" s="14">
        <f>E4*Assumptions!B15</f>
      </c>
    </row>
    <row r="11" spans="1:5" x14ac:dyDescent="0.25">
      <c r="A11" s="9" t="s">
        <v>54</v>
      </c>
      <c r="C11" s="14">
        <f>Assumptions!B16</f>
      </c>
      <c r="D11" s="14">
        <f>Assumptions!B16</f>
      </c>
      <c r="E11" s="14">
        <f>Assumptions!B16</f>
      </c>
    </row>
    <row r="12" spans="1:5" x14ac:dyDescent="0.25">
      <c r="A12" s="15" t="s">
        <v>55</v>
      </c>
      <c r="C12" s="16">
        <f>SUM(C8:C11)</f>
      </c>
      <c r="D12" s="16">
        <f>SUM(D8:D11)</f>
      </c>
      <c r="E12" s="16">
        <f>SUM(E8:E11)</f>
      </c>
    </row>
    <row r="13" spans="1:5" x14ac:dyDescent="0.25">
      <c r="A13" s="15" t="s">
        <v>56</v>
      </c>
      <c r="C13" s="16">
        <f>C6-C12</f>
      </c>
      <c r="D13" s="16">
        <f>D6-D12</f>
      </c>
      <c r="E13" s="16">
        <f>E6-E12</f>
      </c>
    </row>
    <row r="14" spans="1:5" x14ac:dyDescent="0.25">
      <c r="A14" s="9" t="s">
        <v>57</v>
      </c>
      <c r="C14" s="14">
        <f>Assumptions!B24/Assumptions!B27</f>
      </c>
      <c r="D14" s="14">
        <f>(Assumptions!B24+Assumptions!B25)/Assumptions!B27</f>
      </c>
      <c r="E14" s="14">
        <f>(Assumptions!B24+Assumptions!B25+Assumptions!B26)/Assumptions!B27</f>
      </c>
    </row>
    <row r="15" spans="1:5" x14ac:dyDescent="0.25">
      <c r="A15" s="15" t="s">
        <v>58</v>
      </c>
      <c r="C15" s="16">
        <f>C13-C14</f>
      </c>
      <c r="D15" s="16">
        <f>D13-D14</f>
      </c>
      <c r="E15" s="16">
        <f>E13-E14</f>
      </c>
    </row>
    <row r="16" spans="1:5" x14ac:dyDescent="0.25">
      <c r="A16" s="9" t="s">
        <v>59</v>
      </c>
      <c r="C16" s="14">
        <f>Assumptions!B29*Assumptions!B30</f>
      </c>
      <c r="D16" s="14">
        <f>Assumptions!B29*Assumptions!B30</f>
      </c>
      <c r="E16" s="14">
        <f>Assumptions!B29*Assumptions!B30</f>
      </c>
    </row>
    <row r="17" spans="1:5" x14ac:dyDescent="0.25">
      <c r="A17" s="9" t="s">
        <v>60</v>
      </c>
      <c r="C17" s="14">
        <f>C15-C16</f>
      </c>
      <c r="D17" s="14">
        <f>D15-D16</f>
      </c>
      <c r="E17" s="14">
        <f>E15-E16</f>
      </c>
    </row>
    <row r="18" spans="1:5" x14ac:dyDescent="0.25">
      <c r="A18" s="9" t="s">
        <v>61</v>
      </c>
      <c r="C18" s="14">
        <f>MAX(0,C17)*Assumptions!B31</f>
      </c>
      <c r="D18" s="14">
        <f>MAX(0,D17)*Assumptions!B31</f>
      </c>
      <c r="E18" s="14">
        <f>MAX(0,E17)*Assumptions!B31</f>
      </c>
    </row>
    <row r="19" spans="1:5" x14ac:dyDescent="0.25">
      <c r="A19" s="15" t="s">
        <v>62</v>
      </c>
      <c r="C19" s="16">
        <f>C17-C18</f>
      </c>
      <c r="D19" s="16">
        <f>D17-D18</f>
      </c>
      <c r="E19" s="16">
        <f>E17-E18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 showGridLines="0"/>
  </sheetViews>
  <sheetFormatPr defaultRowHeight="15" outlineLevelRow="0" outlineLevelCol="0" x14ac:dyDescent="55"/>
  <cols>
    <col min="1" max="1" width="30" customWidth="1"/>
    <col min="2" max="5" width="14" customWidth="1"/>
  </cols>
  <sheetData>
    <row r="1" ht="26" customHeight="1" spans="1:5" x14ac:dyDescent="0.25">
      <c r="A1" s="7" t="s">
        <v>63</v>
      </c>
      <c r="B1" s="7"/>
      <c r="C1" s="7"/>
      <c r="D1" s="7"/>
      <c r="E1" s="7"/>
    </row>
    <row r="3" spans="2:5" x14ac:dyDescent="0.25">
      <c r="B3" s="13" t="s">
        <v>64</v>
      </c>
      <c r="C3" s="13" t="s">
        <v>45</v>
      </c>
      <c r="D3" s="13" t="s">
        <v>46</v>
      </c>
      <c r="E3" s="13" t="s">
        <v>47</v>
      </c>
    </row>
    <row r="4" spans="1:5" x14ac:dyDescent="0.25">
      <c r="A4" s="9" t="s">
        <v>62</v>
      </c>
      <c r="B4" s="14">
        <v>0</v>
      </c>
      <c r="C4" s="14">
        <f>'Income Statement'!C19</f>
      </c>
      <c r="D4" s="14">
        <f>'Income Statement'!D19</f>
      </c>
      <c r="E4" s="14">
        <f>'Income Statement'!E19</f>
      </c>
    </row>
    <row r="5" spans="1:5" x14ac:dyDescent="0.25">
      <c r="A5" s="9" t="s">
        <v>65</v>
      </c>
      <c r="B5" s="14">
        <v>0</v>
      </c>
      <c r="C5" s="14">
        <f>'Income Statement'!C14</f>
      </c>
      <c r="D5" s="14">
        <f>'Income Statement'!D14</f>
      </c>
      <c r="E5" s="14">
        <f>'Income Statement'!E14</f>
      </c>
    </row>
    <row r="6" spans="1:5" x14ac:dyDescent="0.25">
      <c r="A6" s="9" t="s">
        <v>66</v>
      </c>
      <c r="B6" s="14">
        <v>0</v>
      </c>
      <c r="C6" s="14">
        <f>-(C24-B24)</f>
      </c>
      <c r="D6" s="14">
        <f>-(D24-C24)</f>
      </c>
      <c r="E6" s="14">
        <f>-(E24-D24)</f>
      </c>
    </row>
    <row r="7" spans="1:5" x14ac:dyDescent="0.25">
      <c r="A7" s="9" t="s">
        <v>67</v>
      </c>
      <c r="B7" s="14">
        <v>0</v>
      </c>
      <c r="C7" s="14">
        <f>-(C25-B25)</f>
      </c>
      <c r="D7" s="14">
        <f>-(D25-C25)</f>
      </c>
      <c r="E7" s="14">
        <f>-(E25-D25)</f>
      </c>
    </row>
    <row r="8" spans="1:5" x14ac:dyDescent="0.25">
      <c r="A8" s="9" t="s">
        <v>68</v>
      </c>
      <c r="B8" s="14">
        <v>0</v>
      </c>
      <c r="C8" s="14">
        <f>(C26-B26)</f>
      </c>
      <c r="D8" s="14">
        <f>(D26-C26)</f>
      </c>
      <c r="E8" s="14">
        <f>(E26-D26)</f>
      </c>
    </row>
    <row r="9" spans="1:5" x14ac:dyDescent="0.25">
      <c r="A9" s="15" t="s">
        <v>69</v>
      </c>
      <c r="B9" s="16">
        <f>SUM(B4:B8)</f>
      </c>
      <c r="C9" s="16">
        <f>SUM(C4:C8)</f>
      </c>
      <c r="D9" s="16">
        <f>SUM(D4:D8)</f>
      </c>
      <c r="E9" s="16">
        <f>SUM(E4:E8)</f>
      </c>
    </row>
    <row r="11" spans="1:5" x14ac:dyDescent="0.25">
      <c r="A11" s="9" t="s">
        <v>70</v>
      </c>
      <c r="B11" s="14">
        <v>0</v>
      </c>
      <c r="C11" s="14">
        <f>-Assumptions!B24</f>
      </c>
      <c r="D11" s="14">
        <f>-Assumptions!B25</f>
      </c>
      <c r="E11" s="14">
        <f>-Assumptions!B26</f>
      </c>
    </row>
    <row r="12" spans="1:5" x14ac:dyDescent="0.25">
      <c r="A12" s="15" t="s">
        <v>71</v>
      </c>
      <c r="B12" s="16">
        <f>B11</f>
      </c>
      <c r="C12" s="16">
        <f>C11</f>
      </c>
      <c r="D12" s="16">
        <f>D11</f>
      </c>
      <c r="E12" s="16">
        <f>E11</f>
      </c>
    </row>
    <row r="14" spans="1:5" x14ac:dyDescent="0.25">
      <c r="A14" s="9" t="s">
        <v>72</v>
      </c>
      <c r="B14" s="14">
        <f>Assumptions!B28</f>
      </c>
      <c r="C14" s="14">
        <v>0</v>
      </c>
      <c r="D14" s="14">
        <v>0</v>
      </c>
      <c r="E14" s="14">
        <v>0</v>
      </c>
    </row>
    <row r="15" spans="1:5" x14ac:dyDescent="0.25">
      <c r="A15" s="9" t="s">
        <v>73</v>
      </c>
      <c r="B15" s="14">
        <f>Assumptions!B29</f>
      </c>
      <c r="C15" s="14">
        <v>0</v>
      </c>
      <c r="D15" s="14">
        <v>0</v>
      </c>
      <c r="E15" s="14">
        <v>0</v>
      </c>
    </row>
    <row r="16" spans="1:5" x14ac:dyDescent="0.25">
      <c r="A16" s="15" t="s">
        <v>74</v>
      </c>
      <c r="B16" s="16">
        <f>B14+B15</f>
      </c>
      <c r="C16" s="16">
        <f>C14+C15</f>
      </c>
      <c r="D16" s="16">
        <f>D14+D15</f>
      </c>
      <c r="E16" s="16">
        <f>E14+E15</f>
      </c>
    </row>
    <row r="18" spans="1:5" x14ac:dyDescent="0.25">
      <c r="A18" s="15" t="s">
        <v>75</v>
      </c>
      <c r="B18" s="16">
        <f>B9+B12+B16</f>
      </c>
      <c r="C18" s="16">
        <f>C9+C12+C16</f>
      </c>
      <c r="D18" s="16">
        <f>D9+D12+D16</f>
      </c>
      <c r="E18" s="16">
        <f>E9+E12+E16</f>
      </c>
    </row>
    <row r="19" spans="1:5" x14ac:dyDescent="0.25">
      <c r="A19" s="9" t="s">
        <v>76</v>
      </c>
      <c r="B19" s="14">
        <v>0</v>
      </c>
      <c r="C19" s="14">
        <f>B20</f>
      </c>
      <c r="D19" s="14">
        <f>C20</f>
      </c>
      <c r="E19" s="14">
        <f>D20</f>
      </c>
    </row>
    <row r="20" spans="1:5" x14ac:dyDescent="0.25">
      <c r="A20" s="15" t="s">
        <v>77</v>
      </c>
      <c r="B20" s="16">
        <f>B18+B19</f>
      </c>
      <c r="C20" s="16">
        <f>C18+C19</f>
      </c>
      <c r="D20" s="16">
        <f>D18+D19</f>
      </c>
      <c r="E20" s="16">
        <f>E18+E19</f>
      </c>
    </row>
    <row r="23" spans="1:1" x14ac:dyDescent="0.25">
      <c r="A23" s="17" t="s">
        <v>78</v>
      </c>
    </row>
    <row r="24" spans="1:5" x14ac:dyDescent="0.25">
      <c r="A24" s="18" t="s">
        <v>79</v>
      </c>
      <c r="B24" s="14">
        <v>0</v>
      </c>
      <c r="C24" s="14">
        <f>'Income Statement'!C4/365*Assumptions!B19</f>
      </c>
      <c r="D24" s="14">
        <f>'Income Statement'!D4/365*Assumptions!B19</f>
      </c>
      <c r="E24" s="14">
        <f>'Income Statement'!E4/365*Assumptions!B19</f>
      </c>
    </row>
    <row r="25" spans="1:5" x14ac:dyDescent="0.25">
      <c r="A25" s="18" t="s">
        <v>80</v>
      </c>
      <c r="B25" s="14">
        <v>0</v>
      </c>
      <c r="C25" s="14">
        <f>'Income Statement'!C5/365*Assumptions!B20</f>
      </c>
      <c r="D25" s="14">
        <f>'Income Statement'!D5/365*Assumptions!B20</f>
      </c>
      <c r="E25" s="14">
        <f>'Income Statement'!E5/365*Assumptions!B20</f>
      </c>
    </row>
    <row r="26" spans="1:5" x14ac:dyDescent="0.25">
      <c r="A26" s="18" t="s">
        <v>81</v>
      </c>
      <c r="B26" s="14">
        <v>0</v>
      </c>
      <c r="C26" s="14">
        <f>'Income Statement'!C5/365*Assumptions!B21</f>
      </c>
      <c r="D26" s="14">
        <f>'Income Statement'!D5/365*Assumptions!B21</f>
      </c>
      <c r="E26" s="14">
        <f>'Income Statement'!E5/365*Assumptions!B21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 showGridLines="0"/>
  </sheetViews>
  <sheetFormatPr defaultRowHeight="15" outlineLevelRow="0" outlineLevelCol="0" x14ac:dyDescent="55"/>
  <cols>
    <col min="1" max="1" width="30" customWidth="1"/>
    <col min="2" max="5" width="14" customWidth="1"/>
  </cols>
  <sheetData>
    <row r="1" ht="26" customHeight="1" spans="1:5" x14ac:dyDescent="0.25">
      <c r="A1" s="7" t="s">
        <v>82</v>
      </c>
      <c r="B1" s="7"/>
      <c r="C1" s="7"/>
      <c r="D1" s="7"/>
      <c r="E1" s="7"/>
    </row>
    <row r="3" spans="2:5" x14ac:dyDescent="0.25">
      <c r="B3" s="13" t="s">
        <v>64</v>
      </c>
      <c r="C3" s="13" t="s">
        <v>45</v>
      </c>
      <c r="D3" s="13" t="s">
        <v>46</v>
      </c>
      <c r="E3" s="13" t="s">
        <v>47</v>
      </c>
    </row>
    <row r="4" spans="1:5" x14ac:dyDescent="0.25">
      <c r="A4" s="8" t="s">
        <v>83</v>
      </c>
      <c r="B4" s="8"/>
      <c r="C4" s="8"/>
      <c r="D4" s="8"/>
      <c r="E4" s="8"/>
    </row>
    <row r="5" spans="1:5" x14ac:dyDescent="0.25">
      <c r="A5" s="9" t="s">
        <v>84</v>
      </c>
      <c r="B5" s="14">
        <f>'Cash Flow'!B20</f>
      </c>
      <c r="C5" s="14">
        <f>'Cash Flow'!C20</f>
      </c>
      <c r="D5" s="14">
        <f>'Cash Flow'!D20</f>
      </c>
      <c r="E5" s="14">
        <f>'Cash Flow'!E20</f>
      </c>
    </row>
    <row r="6" spans="1:5" x14ac:dyDescent="0.25">
      <c r="A6" s="9" t="s">
        <v>79</v>
      </c>
      <c r="B6" s="14">
        <f>'Cash Flow'!B24</f>
      </c>
      <c r="C6" s="14">
        <f>'Cash Flow'!C24</f>
      </c>
      <c r="D6" s="14">
        <f>'Cash Flow'!D24</f>
      </c>
      <c r="E6" s="14">
        <f>'Cash Flow'!E24</f>
      </c>
    </row>
    <row r="7" spans="1:5" x14ac:dyDescent="0.25">
      <c r="A7" s="9" t="s">
        <v>80</v>
      </c>
      <c r="B7" s="14">
        <f>'Cash Flow'!B25</f>
      </c>
      <c r="C7" s="14">
        <f>'Cash Flow'!C25</f>
      </c>
      <c r="D7" s="14">
        <f>'Cash Flow'!D25</f>
      </c>
      <c r="E7" s="14">
        <f>'Cash Flow'!E25</f>
      </c>
    </row>
    <row r="8" spans="1:5" x14ac:dyDescent="0.25">
      <c r="A8" s="9" t="s">
        <v>85</v>
      </c>
      <c r="B8" s="14">
        <v>0</v>
      </c>
      <c r="C8" s="14">
        <f>Assumptions!B24-'Income Statement'!C14</f>
      </c>
      <c r="D8" s="14">
        <f>(Assumptions!B24+Assumptions!B25)-('Income Statement'!C14+'Income Statement'!D14)</f>
      </c>
      <c r="E8" s="14">
        <f>(Assumptions!B24+Assumptions!B25+Assumptions!B26)-('Income Statement'!C14+'Income Statement'!D14+'Income Statement'!E14)</f>
      </c>
    </row>
    <row r="9" spans="1:5" x14ac:dyDescent="0.25">
      <c r="A9" s="15" t="s">
        <v>86</v>
      </c>
      <c r="B9" s="16">
        <f>SUM(B5:B8)</f>
      </c>
      <c r="C9" s="16">
        <f>SUM(C5:C8)</f>
      </c>
      <c r="D9" s="16">
        <f>SUM(D5:D8)</f>
      </c>
      <c r="E9" s="16">
        <f>SUM(E5:E8)</f>
      </c>
    </row>
    <row r="11" spans="1:5" x14ac:dyDescent="0.25">
      <c r="A11" s="8" t="s">
        <v>87</v>
      </c>
      <c r="B11" s="8"/>
      <c r="C11" s="8"/>
      <c r="D11" s="8"/>
      <c r="E11" s="8"/>
    </row>
    <row r="12" spans="1:5" x14ac:dyDescent="0.25">
      <c r="A12" s="9" t="s">
        <v>81</v>
      </c>
      <c r="B12" s="14">
        <f>'Cash Flow'!B26</f>
      </c>
      <c r="C12" s="14">
        <f>'Cash Flow'!C26</f>
      </c>
      <c r="D12" s="14">
        <f>'Cash Flow'!D26</f>
      </c>
      <c r="E12" s="14">
        <f>'Cash Flow'!E26</f>
      </c>
    </row>
    <row r="13" spans="1:5" x14ac:dyDescent="0.25">
      <c r="A13" s="9" t="s">
        <v>88</v>
      </c>
      <c r="B13" s="14">
        <f>Assumptions!B29</f>
      </c>
      <c r="C13" s="14">
        <f>Assumptions!B29</f>
      </c>
      <c r="D13" s="14">
        <f>Assumptions!B29</f>
      </c>
      <c r="E13" s="14">
        <f>Assumptions!B29</f>
      </c>
    </row>
    <row r="14" spans="1:5" x14ac:dyDescent="0.25">
      <c r="A14" s="15" t="s">
        <v>89</v>
      </c>
      <c r="B14" s="16">
        <f>B12+B13</f>
      </c>
      <c r="C14" s="16">
        <f>C12+C13</f>
      </c>
      <c r="D14" s="16">
        <f>D12+D13</f>
      </c>
      <c r="E14" s="16">
        <f>E12+E13</f>
      </c>
    </row>
    <row r="16" spans="1:5" x14ac:dyDescent="0.25">
      <c r="A16" s="8" t="s">
        <v>90</v>
      </c>
      <c r="B16" s="8"/>
      <c r="C16" s="8"/>
      <c r="D16" s="8"/>
      <c r="E16" s="8"/>
    </row>
    <row r="17" spans="1:5" x14ac:dyDescent="0.25">
      <c r="A17" s="9" t="s">
        <v>91</v>
      </c>
      <c r="B17" s="14">
        <f>Assumptions!B28</f>
      </c>
      <c r="C17" s="14">
        <f>Assumptions!B28</f>
      </c>
      <c r="D17" s="14">
        <f>Assumptions!B28</f>
      </c>
      <c r="E17" s="14">
        <f>Assumptions!B28</f>
      </c>
    </row>
    <row r="18" spans="1:5" x14ac:dyDescent="0.25">
      <c r="A18" s="9" t="s">
        <v>92</v>
      </c>
      <c r="B18" s="14">
        <v>0</v>
      </c>
      <c r="C18" s="14">
        <f>B18+'Income Statement'!C19</f>
      </c>
      <c r="D18" s="14">
        <f>C18+'Income Statement'!D19</f>
      </c>
      <c r="E18" s="14">
        <f>D18+'Income Statement'!E19</f>
      </c>
    </row>
    <row r="19" spans="1:5" x14ac:dyDescent="0.25">
      <c r="A19" s="15" t="s">
        <v>93</v>
      </c>
      <c r="B19" s="16">
        <f>B17+B18</f>
      </c>
      <c r="C19" s="16">
        <f>C17+C18</f>
      </c>
      <c r="D19" s="16">
        <f>D17+D18</f>
      </c>
      <c r="E19" s="16">
        <f>E17+E18</f>
      </c>
    </row>
    <row r="21" spans="1:5" x14ac:dyDescent="0.25">
      <c r="A21" s="15" t="s">
        <v>94</v>
      </c>
      <c r="B21" s="16">
        <f>B14+B19</f>
      </c>
      <c r="C21" s="16">
        <f>C14+C19</f>
      </c>
      <c r="D21" s="16">
        <f>D14+D19</f>
      </c>
      <c r="E21" s="16">
        <f>E14+E19</f>
      </c>
    </row>
    <row r="23" spans="1:5" x14ac:dyDescent="0.25">
      <c r="A23" s="9" t="s">
        <v>95</v>
      </c>
      <c r="B23" s="19">
        <f>B9-B21</f>
      </c>
      <c r="C23" s="19">
        <f>C9-C21</f>
      </c>
      <c r="D23" s="19">
        <f>D9-D21</f>
      </c>
      <c r="E23" s="19">
        <f>E9-E21</f>
      </c>
    </row>
  </sheetData>
  <mergeCells count="4">
    <mergeCell ref="A1:E1"/>
    <mergeCell ref="A4:E4"/>
    <mergeCell ref="A11:E11"/>
    <mergeCell ref="A16:E1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Assumptions</vt:lpstr>
      <vt:lpstr>Income Statement</vt:lpstr>
      <vt:lpstr>Cash Flow</vt:lpstr>
      <vt:lpstr>Balance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 Management Advisors</dc:creator>
  <dc:title/>
  <dc:subject/>
  <dc:description/>
  <cp:keywords/>
  <cp:category/>
  <cp:lastModifiedBy>Unknown</cp:lastModifiedBy>
  <dcterms:created xsi:type="dcterms:W3CDTF">2026-06-16T05:00:00Z</dcterms:created>
  <dcterms:modified xsi:type="dcterms:W3CDTF">2026-06-25T22:55:30Z</dcterms:modified>
</cp:coreProperties>
</file>